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959" activeTab="0"/>
  </bookViews>
  <sheets>
    <sheet name="прилож9 (2)" sheetId="1" r:id="rId1"/>
    <sheet name="прил 3" sheetId="2" r:id="rId2"/>
    <sheet name="ПРиложение 5" sheetId="3" r:id="rId3"/>
    <sheet name="Приложение 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<sst xmlns="http://schemas.openxmlformats.org/spreadsheetml/2006/main" count="517" uniqueCount="233">
  <si>
    <t xml:space="preserve">Сумма </t>
  </si>
  <si>
    <t>Рз</t>
  </si>
  <si>
    <t>ПР</t>
  </si>
  <si>
    <t>Наименование показателя</t>
  </si>
  <si>
    <t>01</t>
  </si>
  <si>
    <t>00</t>
  </si>
  <si>
    <t>02</t>
  </si>
  <si>
    <t>03</t>
  </si>
  <si>
    <t>04</t>
  </si>
  <si>
    <t>06</t>
  </si>
  <si>
    <t>Обеспечение проведения выборов и референдумов</t>
  </si>
  <si>
    <t>07</t>
  </si>
  <si>
    <t>Резервный фонд</t>
  </si>
  <si>
    <t>Другие общегосударственные вопросы</t>
  </si>
  <si>
    <t>09</t>
  </si>
  <si>
    <t>05</t>
  </si>
  <si>
    <t>11</t>
  </si>
  <si>
    <t>Земельный налог</t>
  </si>
  <si>
    <t>Изменения (+;-)</t>
  </si>
  <si>
    <t>Безвозмездные поступления от других бюджетов бюджетной системы Российской Федерации</t>
  </si>
  <si>
    <t>Жилищное хозяйство</t>
  </si>
  <si>
    <t>Коммунальное хозяйство</t>
  </si>
  <si>
    <t>10</t>
  </si>
  <si>
    <t>Другие вопросы в области социальной политики</t>
  </si>
  <si>
    <t>806</t>
  </si>
  <si>
    <t xml:space="preserve"> </t>
  </si>
  <si>
    <t>Единый сельскохозяйственный налог</t>
  </si>
  <si>
    <t>121</t>
  </si>
  <si>
    <t>244</t>
  </si>
  <si>
    <t>851</t>
  </si>
  <si>
    <t>852</t>
  </si>
  <si>
    <t>242</t>
  </si>
  <si>
    <t>Социальная политика</t>
  </si>
  <si>
    <t>Физическая культура и спорт</t>
  </si>
  <si>
    <t>99</t>
  </si>
  <si>
    <t>13</t>
  </si>
  <si>
    <t>853</t>
  </si>
  <si>
    <t>тыс.руб.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</si>
  <si>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</si>
  <si>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</si>
  <si>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</si>
  <si>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</si>
  <si>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</si>
  <si>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</si>
  <si>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</si>
  <si>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местными бюджетами бюджетами с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</si>
  <si>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</si>
  <si>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</si>
  <si>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</si>
  <si>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Бюджетные кредиты, полученные от других бюджетов бюджетной системы РФ  </t>
  </si>
  <si>
    <t xml:space="preserve">Бюджетные кредиты, полученные от других бюджетов бюджетной системы РФ местными бюджетами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</si>
  <si>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</si>
  <si>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</si>
  <si>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</si>
  <si>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</si>
  <si>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</si>
  <si>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</si>
  <si>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</si>
  <si>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</si>
  <si>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</si>
  <si>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</si>
  <si>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806 01 02 00 00 00 0000 000</t>
  </si>
  <si>
    <t>806 01 02 00 00 00 0000 700</t>
  </si>
  <si>
    <t>806 01 02 00 00 10 0000 710</t>
  </si>
  <si>
    <t>806 01 02 00 00 00 0000 800</t>
  </si>
  <si>
    <t>806 01 02 00 00 10 0000 810</t>
  </si>
  <si>
    <t>806 01 03 00 00 00 0000 000</t>
  </si>
  <si>
    <t>806 01 03 00 00 00 0000 700</t>
  </si>
  <si>
    <t>80601 03 00 00 10 0000 710</t>
  </si>
  <si>
    <t>806 01 03 00 00 00 0000 800</t>
  </si>
  <si>
    <t>806 01 03 00 00 10 0000 810</t>
  </si>
  <si>
    <t>806 01 06 00 00 00 0000 000</t>
  </si>
  <si>
    <t>806 01 06 05 00 00 0000 600</t>
  </si>
  <si>
    <t>806 01 06 05 00 00 0000 500</t>
  </si>
  <si>
    <t>5</t>
  </si>
  <si>
    <t xml:space="preserve">Код дохода </t>
  </si>
  <si>
    <t>Сумма с учетом изменений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</si>
  <si>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</si>
  <si>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</si>
  <si>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</si>
  <si>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</si>
  <si>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</si>
  <si>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</si>
  <si>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</si>
  <si>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</si>
  <si>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182 1 06 06033 10 0000 110</t>
  </si>
  <si>
    <t>БЕЗВОЗМЕЗДНЫЕ ПОСТУПЛЕНИЯ</t>
  </si>
  <si>
    <t>ВСЕГО ДОХОДОВ</t>
  </si>
  <si>
    <t>Приложение №5</t>
  </si>
  <si>
    <t>к решению  "О проекте бюджета  МО "Балыктуюльское</t>
  </si>
  <si>
    <t>Приложение №7</t>
  </si>
  <si>
    <t xml:space="preserve">к решению "О проекте бюджета </t>
  </si>
  <si>
    <t>годов</t>
  </si>
  <si>
    <t>А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</si>
  <si>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</si>
  <si>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</si>
  <si>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</si>
  <si>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</si>
  <si>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</si>
  <si>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</si>
  <si>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</si>
  <si>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</si>
  <si>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</si>
  <si>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</si>
  <si>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Другие вопросы в области физической культуры и спорта</t>
  </si>
  <si>
    <t>Всего расходов</t>
  </si>
  <si>
    <t xml:space="preserve">МО "Балыктуюльское сельское поселение" </t>
  </si>
  <si>
    <t>Приложение №9</t>
  </si>
  <si>
    <t>Национальная безопасность и правоохранительная деятельность</t>
  </si>
  <si>
    <t>Условно утверждаемые расходы</t>
  </si>
  <si>
    <t>к решению "О проекте бюджета МО "Балыктуюльское</t>
  </si>
  <si>
    <t>Коды бюджетной классификации</t>
  </si>
  <si>
    <t>Ве-дом-ства</t>
  </si>
  <si>
    <t>Раз-дел</t>
  </si>
  <si>
    <t>Под-раз-дел</t>
  </si>
  <si>
    <t xml:space="preserve">Целевая статья </t>
  </si>
  <si>
    <t>Вид рас-хода</t>
  </si>
  <si>
    <t>2</t>
  </si>
  <si>
    <t>3</t>
  </si>
  <si>
    <t>4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</si>
  <si>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</si>
  <si>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</si>
  <si>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исполнительной власти местного самоуправления</t>
  </si>
  <si>
    <t>Иные выплаты персоналу, за исключением фонда оплаты труда</t>
  </si>
  <si>
    <t>122</t>
  </si>
  <si>
    <t>Функционирование органов в сфере национальной безопасности, правоохранительной деятельности и обороны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</si>
  <si>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</si>
  <si>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</si>
  <si>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</si>
  <si>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</si>
  <si>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</si>
  <si>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</si>
  <si>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</si>
  <si>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111</t>
  </si>
  <si>
    <t xml:space="preserve">Осуществление первичного воинского учета
на территориях, где отсутствуют военные комиссариаты
</t>
  </si>
  <si>
    <t>9900051180</t>
  </si>
  <si>
    <t>240</t>
  </si>
  <si>
    <t>Мероприятия по предупреждению и ликвидации последствий чрезвычайных ситуаций и стихийных бедствий</t>
  </si>
  <si>
    <t xml:space="preserve">Итого расходов </t>
  </si>
  <si>
    <t>(тыс.руб.)</t>
  </si>
  <si>
    <t>9900080600</t>
  </si>
  <si>
    <t>990А080600</t>
  </si>
  <si>
    <t>990000Б000</t>
  </si>
  <si>
    <t>Изменения (+,-)</t>
  </si>
  <si>
    <t>0410200Д00</t>
  </si>
  <si>
    <t>119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</si>
  <si>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</si>
  <si>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 xml:space="preserve"> фонд оплаты труда государственных (муниципальных) органов</t>
  </si>
  <si>
    <t>990000Ш100</t>
  </si>
  <si>
    <t>129</t>
  </si>
  <si>
    <t>99000S8500</t>
  </si>
  <si>
    <t>990000Ш200</t>
  </si>
  <si>
    <t>100</t>
  </si>
  <si>
    <t xml:space="preserve">Приложение № 3
к  решению «О  бюджете Балыктуюльского сельского
поселения МО «Улаганский район» 
на 2022 год и на плановый период 2023 и 2024 годов
</t>
  </si>
  <si>
    <t>Источники финансирования дефицита  местного бюджета на 2022 год</t>
  </si>
  <si>
    <t xml:space="preserve">сельское поселение" на 2022 год </t>
  </si>
  <si>
    <t xml:space="preserve"> и плановый период 2023-2024 годов</t>
  </si>
  <si>
    <t xml:space="preserve">               Объем поступлений доходов по основным источникам в 2022 году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</si>
  <si>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</si>
  <si>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806 2 02 00 000 00 0000 000</t>
  </si>
  <si>
    <t>на 2022 год и плановый период 2023-2024</t>
  </si>
  <si>
    <t>Распределение расходов местного бюджета по разделам, подразделам классификации расходов бюджетов Российской Федерации на 2022 год</t>
  </si>
  <si>
    <t>сельское поселение" на 2022 год</t>
  </si>
  <si>
    <t>и плановый период 2023-2024 годов</t>
  </si>
  <si>
    <t>Ведомственная структура расходов местного бюджета на 2022 год</t>
  </si>
  <si>
    <t>на 2022 год</t>
  </si>
  <si>
    <t>806 2 02 49999 10 0000 150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</si>
  <si>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</si>
  <si>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</si>
  <si>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</si>
  <si>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</si>
  <si>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</si>
  <si>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182 1 06 01000 00 0000 110</t>
  </si>
  <si>
    <t>182 1 06 00000 00 0000 000</t>
  </si>
  <si>
    <t>000 1 00 00000 00 0000 000</t>
  </si>
  <si>
    <t>182 1 01 00000 00 0000 000</t>
  </si>
  <si>
    <t>182 1 01 02000 01 0000 110</t>
  </si>
  <si>
    <t>182 1 01 02020 01 0000 110</t>
  </si>
  <si>
    <t>182 1 05 00000 00  0000 000</t>
  </si>
  <si>
    <t>182 1 05 03000 01 0000 110</t>
  </si>
  <si>
    <t>182 1 05 03010 01 0000 110</t>
  </si>
  <si>
    <t>Земельный налог с организаций, обладающих земельным участком, расположенным в границах сельских поселений</t>
  </si>
  <si>
    <t>182 1 06 06000 00 0000 110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</si>
  <si>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</si>
  <si>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182 1 06 06043 10 0000 110 </t>
  </si>
  <si>
    <t>806 2 00 00000 00 0000 000</t>
  </si>
  <si>
    <t>Дотации бюджетам бюджетной системы Российской Федерации</t>
  </si>
  <si>
    <t>806 2 02 10000 00 0000 150</t>
  </si>
  <si>
    <t>Дотации на выравнивание бюджетной обеспеченности</t>
  </si>
  <si>
    <t>806 2 02 15001 00 0000 150</t>
  </si>
  <si>
    <t>806 2 02 15001 10 0000 150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</si>
  <si>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</si>
  <si>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</si>
  <si>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806 2 02 20000 00 0000 150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</si>
  <si>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</si>
  <si>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</si>
  <si>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806 2 02 25299 10 0000 150</t>
  </si>
  <si>
    <t>806 2 02 25555 10 0000 150</t>
  </si>
  <si>
    <t>806 2 02 30000 00 0000 150</t>
  </si>
  <si>
    <t>806 2 02 30024 10 0000 150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</si>
  <si>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</si>
  <si>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806 2 02 35118 00 0000 150</t>
  </si>
  <si>
    <t>806 202 35118 10 0000 150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</si>
  <si>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</si>
  <si>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247</t>
  </si>
  <si>
    <t>.Иные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Алтай.Прочая закупка товаров, работ, услуг.</t>
  </si>
  <si>
    <t>Увековечение памяти погибших при защите Отечества на 2019-2024 годы"</t>
  </si>
  <si>
    <t>Реализация программ формирования современной городской среды</t>
  </si>
  <si>
    <t>010F255550</t>
  </si>
  <si>
    <t>01000L2991</t>
  </si>
  <si>
    <t>01000L2992</t>
  </si>
  <si>
    <t>806 2 02 40014 10 0000 150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</si>
  <si>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</si>
  <si>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0100045300</t>
  </si>
  <si>
    <t>Прочая закупка товаров, работ и услуг</t>
  </si>
  <si>
    <t>200</t>
  </si>
  <si>
    <t>90</t>
  </si>
  <si>
    <t>51</t>
  </si>
  <si>
    <t>75</t>
  </si>
  <si>
    <t>126</t>
  </si>
  <si>
    <t>131</t>
  </si>
  <si>
    <t>1,2</t>
  </si>
  <si>
    <t>17,8</t>
  </si>
  <si>
    <t>19</t>
  </si>
  <si>
    <t>937,3</t>
  </si>
  <si>
    <t>325,9</t>
  </si>
  <si>
    <t>1413,2</t>
  </si>
  <si>
    <t>01000S9600</t>
  </si>
  <si>
    <t>6,5</t>
  </si>
  <si>
    <t>522,6</t>
  </si>
  <si>
    <t>193,8</t>
  </si>
  <si>
    <t>441,3</t>
  </si>
  <si>
    <t>140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</si>
</sst>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#,##0.00&quot;р.&quot;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1" fontId="1" fillId="0" borderId="0" xfId="64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71" fontId="3" fillId="0" borderId="10" xfId="64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/>
    </xf>
    <xf numFmtId="186" fontId="3" fillId="0" borderId="10" xfId="64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54" applyFont="1" applyFill="1" applyBorder="1" applyAlignment="1">
      <alignment horizontal="left" vertical="top" wrapText="1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 vertical="top" wrapText="1"/>
      <protection/>
    </xf>
    <xf numFmtId="49" fontId="1" fillId="0" borderId="10" xfId="54" applyNumberFormat="1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1" fontId="25" fillId="24" borderId="10" xfId="0" applyNumberFormat="1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/>
    </xf>
    <xf numFmtId="4" fontId="25" fillId="24" borderId="10" xfId="0" applyNumberFormat="1" applyFont="1" applyFill="1" applyBorder="1" applyAlignment="1">
      <alignment horizontal="right" wrapText="1"/>
    </xf>
    <xf numFmtId="4" fontId="25" fillId="24" borderId="10" xfId="0" applyNumberFormat="1" applyFont="1" applyFill="1" applyBorder="1" applyAlignment="1">
      <alignment horizontal="right"/>
    </xf>
    <xf numFmtId="49" fontId="25" fillId="25" borderId="10" xfId="0" applyNumberFormat="1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 horizontal="right"/>
    </xf>
    <xf numFmtId="0" fontId="25" fillId="25" borderId="10" xfId="0" applyFont="1" applyFill="1" applyBorder="1" applyAlignment="1">
      <alignment horizontal="justify" vertical="top" wrapText="1"/>
    </xf>
    <xf numFmtId="0" fontId="26" fillId="25" borderId="10" xfId="0" applyFont="1" applyFill="1" applyBorder="1" applyAlignment="1">
      <alignment/>
    </xf>
    <xf numFmtId="0" fontId="29" fillId="25" borderId="10" xfId="0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/>
    </xf>
    <xf numFmtId="0" fontId="25" fillId="26" borderId="10" xfId="0" applyFont="1" applyFill="1" applyBorder="1" applyAlignment="1">
      <alignment horizontal="justify" vertical="top" wrapText="1"/>
    </xf>
    <xf numFmtId="49" fontId="25" fillId="26" borderId="10" xfId="0" applyNumberFormat="1" applyFont="1" applyFill="1" applyBorder="1" applyAlignment="1">
      <alignment horizontal="center"/>
    </xf>
    <xf numFmtId="4" fontId="25" fillId="26" borderId="10" xfId="0" applyNumberFormat="1" applyFont="1" applyFill="1" applyBorder="1" applyAlignment="1">
      <alignment horizontal="right"/>
    </xf>
    <xf numFmtId="0" fontId="26" fillId="26" borderId="10" xfId="0" applyFont="1" applyFill="1" applyBorder="1" applyAlignment="1">
      <alignment/>
    </xf>
    <xf numFmtId="1" fontId="25" fillId="26" borderId="10" xfId="0" applyNumberFormat="1" applyFont="1" applyFill="1" applyBorder="1" applyAlignment="1">
      <alignment horizontal="left" vertical="top" wrapText="1"/>
    </xf>
    <xf numFmtId="0" fontId="25" fillId="26" borderId="10" xfId="0" applyFont="1" applyFill="1" applyBorder="1" applyAlignment="1">
      <alignment horizontal="left" vertical="top" wrapText="1"/>
    </xf>
    <xf numFmtId="49" fontId="25" fillId="26" borderId="10" xfId="0" applyNumberFormat="1" applyFont="1" applyFill="1" applyBorder="1" applyAlignment="1">
      <alignment horizontal="center" wrapText="1"/>
    </xf>
    <xf numFmtId="4" fontId="25" fillId="26" borderId="10" xfId="0" applyNumberFormat="1" applyFont="1" applyFill="1" applyBorder="1" applyAlignment="1">
      <alignment horizontal="right" wrapText="1"/>
    </xf>
    <xf numFmtId="173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73" fontId="2" fillId="25" borderId="10" xfId="0" applyNumberFormat="1" applyFont="1" applyFill="1" applyBorder="1" applyAlignment="1">
      <alignment horizontal="right"/>
    </xf>
    <xf numFmtId="2" fontId="2" fillId="25" borderId="1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/>
    </xf>
    <xf numFmtId="49" fontId="2" fillId="24" borderId="10" xfId="0" applyNumberFormat="1" applyFont="1" applyFill="1" applyBorder="1" applyAlignment="1">
      <alignment horizontal="justify" vertical="top"/>
    </xf>
    <xf numFmtId="49" fontId="2" fillId="24" borderId="10" xfId="0" applyNumberFormat="1" applyFont="1" applyFill="1" applyBorder="1" applyAlignment="1">
      <alignment horizontal="justify"/>
    </xf>
    <xf numFmtId="49" fontId="2" fillId="24" borderId="12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top" wrapText="1" shrinkToFit="1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wrapText="1"/>
    </xf>
    <xf numFmtId="49" fontId="2" fillId="2" borderId="10" xfId="0" applyNumberFormat="1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 shrinkToFit="1"/>
    </xf>
    <xf numFmtId="0" fontId="2" fillId="24" borderId="10" xfId="0" applyFont="1" applyFill="1" applyBorder="1" applyAlignment="1">
      <alignment horizontal="left" wrapText="1" shrinkToFit="1"/>
    </xf>
    <xf numFmtId="0" fontId="2" fillId="24" borderId="10" xfId="0" applyFont="1" applyFill="1" applyBorder="1" applyAlignment="1">
      <alignment horizontal="left" wrapText="1"/>
    </xf>
    <xf numFmtId="1" fontId="2" fillId="27" borderId="10" xfId="0" applyNumberFormat="1" applyFont="1" applyFill="1" applyBorder="1" applyAlignment="1">
      <alignment horizontal="left" wrapText="1"/>
    </xf>
    <xf numFmtId="49" fontId="2" fillId="27" borderId="10" xfId="0" applyNumberFormat="1" applyFont="1" applyFill="1" applyBorder="1" applyAlignment="1">
      <alignment horizontal="center" wrapText="1"/>
    </xf>
    <xf numFmtId="173" fontId="2" fillId="2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8" borderId="10" xfId="0" applyFont="1" applyFill="1" applyBorder="1" applyAlignment="1">
      <alignment horizontal="left" wrapText="1" shrinkToFit="1"/>
    </xf>
    <xf numFmtId="49" fontId="2" fillId="28" borderId="10" xfId="0" applyNumberFormat="1" applyFont="1" applyFill="1" applyBorder="1" applyAlignment="1">
      <alignment horizontal="center" wrapText="1"/>
    </xf>
    <xf numFmtId="173" fontId="2" fillId="28" borderId="10" xfId="0" applyNumberFormat="1" applyFont="1" applyFill="1" applyBorder="1" applyAlignment="1">
      <alignment horizontal="right"/>
    </xf>
    <xf numFmtId="49" fontId="2" fillId="24" borderId="13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center" wrapText="1"/>
    </xf>
    <xf numFmtId="0" fontId="2" fillId="28" borderId="10" xfId="0" applyNumberFormat="1" applyFont="1" applyFill="1" applyBorder="1" applyAlignment="1">
      <alignment horizontal="center" wrapText="1"/>
    </xf>
    <xf numFmtId="2" fontId="2" fillId="2" borderId="10" xfId="45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25" borderId="10" xfId="0" applyNumberFormat="1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left" wrapText="1" shrinkToFit="1"/>
    </xf>
    <xf numFmtId="2" fontId="2" fillId="2" borderId="1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25" fillId="29" borderId="10" xfId="0" applyFont="1" applyFill="1" applyBorder="1" applyAlignment="1">
      <alignment horizontal="justify" vertical="top" wrapText="1"/>
    </xf>
    <xf numFmtId="49" fontId="2" fillId="29" borderId="10" xfId="0" applyNumberFormat="1" applyFont="1" applyFill="1" applyBorder="1" applyAlignment="1">
      <alignment horizontal="center" wrapText="1"/>
    </xf>
    <xf numFmtId="0" fontId="2" fillId="29" borderId="10" xfId="0" applyNumberFormat="1" applyFont="1" applyFill="1" applyBorder="1" applyAlignment="1">
      <alignment horizontal="center" wrapText="1"/>
    </xf>
    <xf numFmtId="173" fontId="2" fillId="29" borderId="10" xfId="0" applyNumberFormat="1" applyFont="1" applyFill="1" applyBorder="1" applyAlignment="1">
      <alignment horizontal="right"/>
    </xf>
    <xf numFmtId="0" fontId="33" fillId="0" borderId="10" xfId="0" applyFont="1" applyBorder="1" applyAlignment="1">
      <alignment wrapText="1"/>
    </xf>
    <xf numFmtId="0" fontId="25" fillId="24" borderId="10" xfId="0" applyFont="1" applyFill="1" applyBorder="1" applyAlignment="1">
      <alignment horizontal="left" vertical="top" wrapText="1" shrinkToFit="1"/>
    </xf>
    <xf numFmtId="0" fontId="26" fillId="0" borderId="0" xfId="0" applyFont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 shrinkToFi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сточ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22">
      <selection activeCell="H34" sqref="H34"/>
    </sheetView>
  </sheetViews>
  <sheetFormatPr defaultColWidth="9.00390625" defaultRowHeight="12.75"/>
  <cols>
    <col min="1" max="1" width="34.75390625" style="0" customWidth="1"/>
    <col min="5" max="5" width="13.375" style="0" customWidth="1"/>
    <col min="8" max="8" width="10.00390625" style="0" customWidth="1"/>
  </cols>
  <sheetData>
    <row r="1" spans="1:8" ht="15">
      <c r="A1" s="21"/>
      <c r="B1" s="21"/>
      <c r="C1" s="2" t="s">
        <v>107</v>
      </c>
      <c r="D1" s="2"/>
      <c r="E1" s="2"/>
      <c r="F1" s="2"/>
      <c r="G1" s="2"/>
      <c r="H1" s="2"/>
    </row>
    <row r="2" spans="1:8" ht="15">
      <c r="A2" s="21"/>
      <c r="B2" s="21"/>
      <c r="C2" s="2" t="s">
        <v>110</v>
      </c>
      <c r="D2" s="2"/>
      <c r="E2" s="2"/>
      <c r="F2" s="2"/>
      <c r="G2" s="2"/>
      <c r="H2" s="2"/>
    </row>
    <row r="3" spans="1:8" ht="15">
      <c r="A3" s="21"/>
      <c r="B3" s="21"/>
      <c r="C3" s="2" t="s">
        <v>162</v>
      </c>
      <c r="D3" s="2"/>
      <c r="E3" s="2"/>
      <c r="F3" s="2"/>
      <c r="G3" s="2"/>
      <c r="H3" s="2"/>
    </row>
    <row r="4" spans="1:8" ht="15">
      <c r="A4" s="21"/>
      <c r="B4" s="21"/>
      <c r="C4" s="2" t="s">
        <v>163</v>
      </c>
      <c r="D4" s="2"/>
      <c r="E4" s="2"/>
      <c r="F4" s="2"/>
      <c r="G4" s="2"/>
      <c r="H4" s="2"/>
    </row>
    <row r="5" spans="1:8" ht="12.75">
      <c r="A5" s="21"/>
      <c r="B5" s="21"/>
      <c r="C5" s="21"/>
      <c r="D5" s="21"/>
      <c r="E5" s="21"/>
      <c r="F5" s="21"/>
      <c r="G5" s="21"/>
      <c r="H5" s="21"/>
    </row>
    <row r="6" spans="1:8" ht="15">
      <c r="A6" s="104" t="s">
        <v>164</v>
      </c>
      <c r="B6" s="104"/>
      <c r="C6" s="104"/>
      <c r="D6" s="104"/>
      <c r="E6" s="104"/>
      <c r="F6" s="104"/>
      <c r="G6" s="104"/>
      <c r="H6" s="104"/>
    </row>
    <row r="7" spans="1:8" ht="12.75">
      <c r="A7" s="32"/>
      <c r="B7" s="32"/>
      <c r="C7" s="32"/>
      <c r="D7" s="32"/>
      <c r="E7" s="32"/>
      <c r="F7" s="32"/>
      <c r="G7" s="32"/>
      <c r="H7" s="32" t="s">
        <v>139</v>
      </c>
    </row>
    <row r="8" spans="1:8" ht="12.75">
      <c r="A8" s="105" t="s">
        <v>3</v>
      </c>
      <c r="B8" s="106" t="s">
        <v>111</v>
      </c>
      <c r="C8" s="106"/>
      <c r="D8" s="106"/>
      <c r="E8" s="106"/>
      <c r="F8" s="107"/>
      <c r="G8" s="108" t="s">
        <v>143</v>
      </c>
      <c r="H8" s="55" t="s">
        <v>0</v>
      </c>
    </row>
    <row r="9" spans="1:8" ht="25.5">
      <c r="A9" s="105"/>
      <c r="B9" s="56" t="s">
        <v>112</v>
      </c>
      <c r="C9" s="57" t="s">
        <v>113</v>
      </c>
      <c r="D9" s="58" t="s">
        <v>114</v>
      </c>
      <c r="E9" s="57" t="s">
        <v>115</v>
      </c>
      <c r="F9" s="59" t="s">
        <v>116</v>
      </c>
      <c r="G9" s="109"/>
      <c r="H9" s="60" t="s">
        <v>165</v>
      </c>
    </row>
    <row r="10" spans="1:8" ht="12.75">
      <c r="A10" s="61" t="s">
        <v>93</v>
      </c>
      <c r="B10" s="62">
        <v>1</v>
      </c>
      <c r="C10" s="63" t="s">
        <v>117</v>
      </c>
      <c r="D10" s="63" t="s">
        <v>118</v>
      </c>
      <c r="E10" s="63" t="s">
        <v>119</v>
      </c>
      <c r="F10" s="63" t="s">
        <v>74</v>
      </c>
      <c r="G10" s="85"/>
      <c r="H10" s="64">
        <v>6</v>
      </c>
    </row>
    <row r="11" spans="1:8" ht="12.75">
      <c r="A11" s="65" t="s">
        <v>120</v>
      </c>
      <c r="B11" s="66" t="s">
        <v>24</v>
      </c>
      <c r="C11" s="66" t="s">
        <v>4</v>
      </c>
      <c r="D11" s="66" t="s">
        <v>5</v>
      </c>
      <c r="E11" s="66"/>
      <c r="F11" s="66"/>
      <c r="G11" s="95">
        <f>SUM(G12+G17+G32+G33)</f>
        <v>0</v>
      </c>
      <c r="H11" s="52">
        <f>H12+H17+H33</f>
        <v>5409.400000000001</v>
      </c>
    </row>
    <row r="12" spans="1:8" ht="51">
      <c r="A12" s="67" t="s">
        <v>95</v>
      </c>
      <c r="B12" s="66" t="s">
        <v>24</v>
      </c>
      <c r="C12" s="66" t="s">
        <v>4</v>
      </c>
      <c r="D12" s="66" t="s">
        <v>6</v>
      </c>
      <c r="E12" s="66"/>
      <c r="F12" s="66"/>
      <c r="G12" s="86"/>
      <c r="H12" s="52">
        <f>H13</f>
        <v>749.7</v>
      </c>
    </row>
    <row r="13" spans="1:8" ht="63.75" hidden="1">
      <c r="A13" s="94" t="s">
        <v>121</v>
      </c>
      <c r="B13" s="93" t="s">
        <v>24</v>
      </c>
      <c r="C13" s="93" t="s">
        <v>4</v>
      </c>
      <c r="D13" s="93" t="s">
        <v>6</v>
      </c>
      <c r="E13" s="93" t="s">
        <v>140</v>
      </c>
      <c r="F13" s="93"/>
      <c r="G13" s="92">
        <v>103</v>
      </c>
      <c r="H13" s="54">
        <f>H14</f>
        <v>749.7</v>
      </c>
    </row>
    <row r="14" spans="1:8" ht="25.5">
      <c r="A14" s="94" t="s">
        <v>122</v>
      </c>
      <c r="B14" s="93" t="s">
        <v>24</v>
      </c>
      <c r="C14" s="93" t="s">
        <v>4</v>
      </c>
      <c r="D14" s="93" t="s">
        <v>6</v>
      </c>
      <c r="E14" s="93" t="s">
        <v>140</v>
      </c>
      <c r="F14" s="93" t="s">
        <v>152</v>
      </c>
      <c r="G14" s="92"/>
      <c r="H14" s="54">
        <v>749.7</v>
      </c>
    </row>
    <row r="15" spans="1:8" ht="25.5">
      <c r="A15" s="91" t="s">
        <v>147</v>
      </c>
      <c r="B15" s="63" t="s">
        <v>24</v>
      </c>
      <c r="C15" s="63" t="s">
        <v>4</v>
      </c>
      <c r="D15" s="63" t="s">
        <v>6</v>
      </c>
      <c r="E15" s="63" t="s">
        <v>140</v>
      </c>
      <c r="F15" s="63" t="s">
        <v>27</v>
      </c>
      <c r="G15" s="87"/>
      <c r="H15" s="54">
        <v>576.8</v>
      </c>
    </row>
    <row r="16" spans="1:8" ht="66.75" customHeight="1">
      <c r="A16" s="91" t="s">
        <v>146</v>
      </c>
      <c r="B16" s="63" t="s">
        <v>24</v>
      </c>
      <c r="C16" s="63" t="s">
        <v>4</v>
      </c>
      <c r="D16" s="63" t="s">
        <v>6</v>
      </c>
      <c r="E16" s="63" t="s">
        <v>140</v>
      </c>
      <c r="F16" s="63" t="s">
        <v>149</v>
      </c>
      <c r="G16" s="63"/>
      <c r="H16" s="54">
        <v>172.9</v>
      </c>
    </row>
    <row r="17" spans="1:8" ht="89.25">
      <c r="A17" s="67" t="s">
        <v>96</v>
      </c>
      <c r="B17" s="66" t="s">
        <v>24</v>
      </c>
      <c r="C17" s="66" t="s">
        <v>4</v>
      </c>
      <c r="D17" s="66" t="s">
        <v>8</v>
      </c>
      <c r="E17" s="66"/>
      <c r="F17" s="66"/>
      <c r="G17" s="86"/>
      <c r="H17" s="51">
        <f>SUM(H18)</f>
        <v>2632.7000000000003</v>
      </c>
    </row>
    <row r="18" spans="1:8" ht="63.75">
      <c r="A18" s="94" t="s">
        <v>121</v>
      </c>
      <c r="B18" s="93" t="s">
        <v>24</v>
      </c>
      <c r="C18" s="93" t="s">
        <v>4</v>
      </c>
      <c r="D18" s="93" t="s">
        <v>8</v>
      </c>
      <c r="E18" s="63" t="s">
        <v>141</v>
      </c>
      <c r="F18" s="93"/>
      <c r="G18" s="92"/>
      <c r="H18" s="51">
        <f>SUM(H19:H27)</f>
        <v>2632.7000000000003</v>
      </c>
    </row>
    <row r="19" spans="1:8" ht="25.5">
      <c r="A19" s="91" t="s">
        <v>147</v>
      </c>
      <c r="B19" s="63" t="s">
        <v>24</v>
      </c>
      <c r="C19" s="63" t="s">
        <v>4</v>
      </c>
      <c r="D19" s="63" t="s">
        <v>8</v>
      </c>
      <c r="E19" s="63" t="s">
        <v>141</v>
      </c>
      <c r="F19" s="63" t="s">
        <v>27</v>
      </c>
      <c r="G19" s="87"/>
      <c r="H19" s="53">
        <v>1363.2</v>
      </c>
    </row>
    <row r="20" spans="1:8" ht="63.75">
      <c r="A20" s="91" t="s">
        <v>146</v>
      </c>
      <c r="B20" s="63" t="s">
        <v>24</v>
      </c>
      <c r="C20" s="63" t="s">
        <v>4</v>
      </c>
      <c r="D20" s="63" t="s">
        <v>8</v>
      </c>
      <c r="E20" s="63" t="s">
        <v>141</v>
      </c>
      <c r="F20" s="63" t="s">
        <v>149</v>
      </c>
      <c r="G20" s="87"/>
      <c r="H20" s="53">
        <v>446.1</v>
      </c>
    </row>
    <row r="21" spans="1:8" ht="25.5">
      <c r="A21" s="69" t="s">
        <v>123</v>
      </c>
      <c r="B21" s="63" t="s">
        <v>24</v>
      </c>
      <c r="C21" s="63" t="s">
        <v>4</v>
      </c>
      <c r="D21" s="63" t="s">
        <v>8</v>
      </c>
      <c r="E21" s="63" t="s">
        <v>141</v>
      </c>
      <c r="F21" s="63" t="s">
        <v>124</v>
      </c>
      <c r="G21" s="87"/>
      <c r="H21" s="53">
        <v>10.8</v>
      </c>
    </row>
    <row r="22" spans="1:8" ht="51">
      <c r="A22" s="70" t="s">
        <v>125</v>
      </c>
      <c r="B22" s="63" t="s">
        <v>24</v>
      </c>
      <c r="C22" s="63" t="s">
        <v>4</v>
      </c>
      <c r="D22" s="63" t="s">
        <v>8</v>
      </c>
      <c r="E22" s="63" t="s">
        <v>141</v>
      </c>
      <c r="F22" s="63" t="s">
        <v>31</v>
      </c>
      <c r="G22" s="87"/>
      <c r="H22" s="53">
        <v>0</v>
      </c>
    </row>
    <row r="23" spans="1:8" ht="25.5">
      <c r="A23" s="69" t="s">
        <v>126</v>
      </c>
      <c r="B23" s="63" t="s">
        <v>24</v>
      </c>
      <c r="C23" s="63" t="s">
        <v>4</v>
      </c>
      <c r="D23" s="63" t="s">
        <v>8</v>
      </c>
      <c r="E23" s="63" t="s">
        <v>141</v>
      </c>
      <c r="F23" s="63" t="s">
        <v>28</v>
      </c>
      <c r="G23" s="87"/>
      <c r="H23" s="53">
        <v>665.6</v>
      </c>
    </row>
    <row r="24" spans="1:8" ht="12.75">
      <c r="A24" s="69"/>
      <c r="B24" s="63" t="s">
        <v>24</v>
      </c>
      <c r="C24" s="63" t="s">
        <v>4</v>
      </c>
      <c r="D24" s="63" t="s">
        <v>8</v>
      </c>
      <c r="E24" s="63" t="s">
        <v>141</v>
      </c>
      <c r="F24" s="63" t="s">
        <v>204</v>
      </c>
      <c r="G24" s="87"/>
      <c r="H24" s="53">
        <v>100</v>
      </c>
    </row>
    <row r="25" spans="1:8" ht="25.5">
      <c r="A25" s="69" t="s">
        <v>127</v>
      </c>
      <c r="B25" s="63" t="s">
        <v>24</v>
      </c>
      <c r="C25" s="63" t="s">
        <v>4</v>
      </c>
      <c r="D25" s="63" t="s">
        <v>8</v>
      </c>
      <c r="E25" s="63" t="s">
        <v>141</v>
      </c>
      <c r="F25" s="63" t="s">
        <v>29</v>
      </c>
      <c r="G25" s="87"/>
      <c r="H25" s="53">
        <v>22</v>
      </c>
    </row>
    <row r="26" spans="1:8" ht="25.5">
      <c r="A26" s="69" t="s">
        <v>128</v>
      </c>
      <c r="B26" s="63" t="s">
        <v>24</v>
      </c>
      <c r="C26" s="63" t="s">
        <v>4</v>
      </c>
      <c r="D26" s="63" t="s">
        <v>8</v>
      </c>
      <c r="E26" s="63" t="s">
        <v>141</v>
      </c>
      <c r="F26" s="63" t="s">
        <v>30</v>
      </c>
      <c r="G26" s="87"/>
      <c r="H26" s="53">
        <v>10</v>
      </c>
    </row>
    <row r="27" spans="1:8" ht="25.5">
      <c r="A27" s="69" t="s">
        <v>128</v>
      </c>
      <c r="B27" s="63" t="s">
        <v>24</v>
      </c>
      <c r="C27" s="63" t="s">
        <v>4</v>
      </c>
      <c r="D27" s="63" t="s">
        <v>8</v>
      </c>
      <c r="E27" s="63" t="s">
        <v>141</v>
      </c>
      <c r="F27" s="63" t="s">
        <v>36</v>
      </c>
      <c r="G27" s="87"/>
      <c r="H27" s="53">
        <v>15</v>
      </c>
    </row>
    <row r="28" spans="1:8" ht="96" customHeight="1">
      <c r="A28" s="69" t="s">
        <v>205</v>
      </c>
      <c r="B28" s="63" t="s">
        <v>24</v>
      </c>
      <c r="C28" s="63" t="s">
        <v>4</v>
      </c>
      <c r="D28" s="63" t="s">
        <v>35</v>
      </c>
      <c r="E28" s="63" t="s">
        <v>213</v>
      </c>
      <c r="F28" s="63" t="s">
        <v>28</v>
      </c>
      <c r="G28" s="87"/>
      <c r="H28" s="53">
        <v>24.2</v>
      </c>
    </row>
    <row r="29" spans="1:8" ht="25.5">
      <c r="A29" s="67" t="s">
        <v>10</v>
      </c>
      <c r="B29" s="66"/>
      <c r="C29" s="66" t="s">
        <v>4</v>
      </c>
      <c r="D29" s="66" t="s">
        <v>11</v>
      </c>
      <c r="E29" s="66"/>
      <c r="F29" s="66"/>
      <c r="G29" s="66"/>
      <c r="H29" s="51">
        <f>H30</f>
        <v>0</v>
      </c>
    </row>
    <row r="30" spans="1:8" ht="12.75">
      <c r="A30" s="94" t="s">
        <v>129</v>
      </c>
      <c r="B30" s="93"/>
      <c r="C30" s="93" t="s">
        <v>4</v>
      </c>
      <c r="D30" s="93" t="s">
        <v>11</v>
      </c>
      <c r="E30" s="93" t="s">
        <v>130</v>
      </c>
      <c r="F30" s="93"/>
      <c r="G30" s="93"/>
      <c r="H30" s="53">
        <f>H31</f>
        <v>0</v>
      </c>
    </row>
    <row r="31" spans="1:8" ht="38.25">
      <c r="A31" s="94" t="s">
        <v>131</v>
      </c>
      <c r="B31" s="93"/>
      <c r="C31" s="93" t="s">
        <v>4</v>
      </c>
      <c r="D31" s="93" t="s">
        <v>11</v>
      </c>
      <c r="E31" s="93" t="s">
        <v>132</v>
      </c>
      <c r="F31" s="93" t="s">
        <v>28</v>
      </c>
      <c r="G31" s="93"/>
      <c r="H31" s="53"/>
    </row>
    <row r="32" spans="1:8" ht="12.75">
      <c r="A32" s="82" t="s">
        <v>12</v>
      </c>
      <c r="B32" s="83" t="s">
        <v>24</v>
      </c>
      <c r="C32" s="83" t="s">
        <v>4</v>
      </c>
      <c r="D32" s="83" t="s">
        <v>35</v>
      </c>
      <c r="E32" s="83" t="s">
        <v>151</v>
      </c>
      <c r="F32" s="83" t="s">
        <v>28</v>
      </c>
      <c r="G32" s="88"/>
      <c r="H32" s="84">
        <v>5</v>
      </c>
    </row>
    <row r="33" spans="1:8" ht="12.75">
      <c r="A33" s="67" t="s">
        <v>13</v>
      </c>
      <c r="B33" s="66"/>
      <c r="C33" s="66" t="s">
        <v>4</v>
      </c>
      <c r="D33" s="66" t="s">
        <v>35</v>
      </c>
      <c r="E33" s="66"/>
      <c r="F33" s="66"/>
      <c r="G33" s="86"/>
      <c r="H33" s="51">
        <f>H34</f>
        <v>2027</v>
      </c>
    </row>
    <row r="34" spans="1:8" ht="12.75">
      <c r="A34" s="94" t="s">
        <v>13</v>
      </c>
      <c r="B34" s="93" t="s">
        <v>24</v>
      </c>
      <c r="C34" s="93" t="s">
        <v>4</v>
      </c>
      <c r="D34" s="93" t="s">
        <v>35</v>
      </c>
      <c r="E34" s="93"/>
      <c r="F34" s="93"/>
      <c r="G34" s="92"/>
      <c r="H34" s="53">
        <f>SUM(H28+H32+H36+H37+H39+H40+H38+H35)</f>
        <v>2027</v>
      </c>
    </row>
    <row r="35" spans="1:8" ht="12.75">
      <c r="A35" s="91" t="s">
        <v>214</v>
      </c>
      <c r="B35" s="93" t="s">
        <v>24</v>
      </c>
      <c r="C35" s="93" t="s">
        <v>4</v>
      </c>
      <c r="D35" s="93" t="s">
        <v>35</v>
      </c>
      <c r="E35" s="93" t="s">
        <v>227</v>
      </c>
      <c r="F35" s="93" t="s">
        <v>28</v>
      </c>
      <c r="G35" s="92"/>
      <c r="H35" s="53">
        <v>30.7</v>
      </c>
    </row>
    <row r="36" spans="1:8" ht="25.5">
      <c r="A36" s="91" t="s">
        <v>147</v>
      </c>
      <c r="B36" s="93" t="s">
        <v>24</v>
      </c>
      <c r="C36" s="93" t="s">
        <v>4</v>
      </c>
      <c r="D36" s="93" t="s">
        <v>35</v>
      </c>
      <c r="E36" s="93" t="s">
        <v>141</v>
      </c>
      <c r="F36" s="93" t="s">
        <v>133</v>
      </c>
      <c r="G36" s="92"/>
      <c r="H36" s="53">
        <v>724.6</v>
      </c>
    </row>
    <row r="37" spans="1:8" ht="63.75">
      <c r="A37" s="91" t="s">
        <v>146</v>
      </c>
      <c r="B37" s="93" t="s">
        <v>24</v>
      </c>
      <c r="C37" s="93" t="s">
        <v>4</v>
      </c>
      <c r="D37" s="93" t="s">
        <v>35</v>
      </c>
      <c r="E37" s="93" t="s">
        <v>141</v>
      </c>
      <c r="F37" s="93" t="s">
        <v>145</v>
      </c>
      <c r="G37" s="92"/>
      <c r="H37" s="53">
        <v>218.4</v>
      </c>
    </row>
    <row r="38" spans="1:8" ht="12.75">
      <c r="A38" s="91" t="s">
        <v>214</v>
      </c>
      <c r="B38" s="93" t="s">
        <v>24</v>
      </c>
      <c r="C38" s="93" t="s">
        <v>4</v>
      </c>
      <c r="D38" s="93" t="s">
        <v>35</v>
      </c>
      <c r="E38" s="93" t="s">
        <v>141</v>
      </c>
      <c r="F38" s="93" t="s">
        <v>28</v>
      </c>
      <c r="G38" s="92"/>
      <c r="H38" s="53">
        <v>5</v>
      </c>
    </row>
    <row r="39" spans="1:8" ht="25.5">
      <c r="A39" s="91" t="s">
        <v>147</v>
      </c>
      <c r="B39" s="63" t="s">
        <v>24</v>
      </c>
      <c r="C39" s="63" t="s">
        <v>4</v>
      </c>
      <c r="D39" s="63" t="s">
        <v>35</v>
      </c>
      <c r="E39" s="63" t="s">
        <v>150</v>
      </c>
      <c r="F39" s="93" t="s">
        <v>133</v>
      </c>
      <c r="G39" s="92"/>
      <c r="H39" s="53">
        <v>802.4</v>
      </c>
    </row>
    <row r="40" spans="1:8" ht="63.75">
      <c r="A40" s="91" t="s">
        <v>146</v>
      </c>
      <c r="B40" s="63" t="s">
        <v>24</v>
      </c>
      <c r="C40" s="63" t="s">
        <v>4</v>
      </c>
      <c r="D40" s="63" t="s">
        <v>35</v>
      </c>
      <c r="E40" s="63" t="s">
        <v>150</v>
      </c>
      <c r="F40" s="63" t="s">
        <v>145</v>
      </c>
      <c r="G40" s="87"/>
      <c r="H40" s="53">
        <v>216.7</v>
      </c>
    </row>
    <row r="41" spans="1:8" ht="12.75">
      <c r="A41" s="67" t="s">
        <v>97</v>
      </c>
      <c r="B41" s="66"/>
      <c r="C41" s="66" t="s">
        <v>6</v>
      </c>
      <c r="D41" s="66" t="s">
        <v>5</v>
      </c>
      <c r="E41" s="66"/>
      <c r="F41" s="66"/>
      <c r="G41" s="86"/>
      <c r="H41" s="51">
        <f>H42</f>
        <v>218.8</v>
      </c>
    </row>
    <row r="42" spans="1:8" ht="25.5">
      <c r="A42" s="67" t="s">
        <v>98</v>
      </c>
      <c r="B42" s="66"/>
      <c r="C42" s="66" t="s">
        <v>6</v>
      </c>
      <c r="D42" s="66" t="s">
        <v>7</v>
      </c>
      <c r="E42" s="66"/>
      <c r="F42" s="66"/>
      <c r="G42" s="86"/>
      <c r="H42" s="51">
        <f>H43</f>
        <v>218.8</v>
      </c>
    </row>
    <row r="43" spans="1:8" ht="63.75">
      <c r="A43" s="94" t="s">
        <v>134</v>
      </c>
      <c r="B43" s="93" t="s">
        <v>24</v>
      </c>
      <c r="C43" s="93" t="s">
        <v>6</v>
      </c>
      <c r="D43" s="93" t="s">
        <v>7</v>
      </c>
      <c r="E43" s="93" t="s">
        <v>135</v>
      </c>
      <c r="F43" s="93"/>
      <c r="G43" s="92"/>
      <c r="H43" s="53">
        <v>218.8</v>
      </c>
    </row>
    <row r="44" spans="1:8" ht="25.5">
      <c r="A44" s="91" t="s">
        <v>147</v>
      </c>
      <c r="B44" s="63" t="s">
        <v>24</v>
      </c>
      <c r="C44" s="63" t="s">
        <v>6</v>
      </c>
      <c r="D44" s="63" t="s">
        <v>7</v>
      </c>
      <c r="E44" s="63" t="s">
        <v>135</v>
      </c>
      <c r="F44" s="63" t="s">
        <v>27</v>
      </c>
      <c r="G44" s="87"/>
      <c r="H44" s="53">
        <v>160.7</v>
      </c>
    </row>
    <row r="45" spans="1:8" ht="63.75">
      <c r="A45" s="91" t="s">
        <v>146</v>
      </c>
      <c r="B45" s="63" t="s">
        <v>24</v>
      </c>
      <c r="C45" s="63" t="s">
        <v>6</v>
      </c>
      <c r="D45" s="63" t="s">
        <v>7</v>
      </c>
      <c r="E45" s="63" t="s">
        <v>135</v>
      </c>
      <c r="F45" s="63" t="s">
        <v>149</v>
      </c>
      <c r="G45" s="87"/>
      <c r="H45" s="53">
        <v>47.3</v>
      </c>
    </row>
    <row r="46" spans="1:8" ht="25.5">
      <c r="A46" s="69" t="s">
        <v>126</v>
      </c>
      <c r="B46" s="63" t="s">
        <v>24</v>
      </c>
      <c r="C46" s="63" t="s">
        <v>6</v>
      </c>
      <c r="D46" s="63" t="s">
        <v>7</v>
      </c>
      <c r="E46" s="63" t="s">
        <v>135</v>
      </c>
      <c r="F46" s="63" t="s">
        <v>28</v>
      </c>
      <c r="G46" s="63"/>
      <c r="H46" s="53">
        <v>10.8</v>
      </c>
    </row>
    <row r="47" spans="1:8" ht="25.5">
      <c r="A47" s="71" t="s">
        <v>108</v>
      </c>
      <c r="B47" s="72" t="s">
        <v>24</v>
      </c>
      <c r="C47" s="72" t="s">
        <v>7</v>
      </c>
      <c r="D47" s="72" t="s">
        <v>5</v>
      </c>
      <c r="E47" s="72"/>
      <c r="F47" s="72"/>
      <c r="G47" s="72" t="s">
        <v>216</v>
      </c>
      <c r="H47" s="73">
        <f>SUM(H48)</f>
        <v>95</v>
      </c>
    </row>
    <row r="48" spans="1:8" ht="51">
      <c r="A48" s="74" t="s">
        <v>99</v>
      </c>
      <c r="B48" s="75">
        <v>806</v>
      </c>
      <c r="C48" s="76" t="s">
        <v>7</v>
      </c>
      <c r="D48" s="76" t="s">
        <v>14</v>
      </c>
      <c r="E48" s="76"/>
      <c r="F48" s="76"/>
      <c r="G48" s="76"/>
      <c r="H48" s="77">
        <v>95</v>
      </c>
    </row>
    <row r="49" spans="1:8" ht="38.25">
      <c r="A49" s="74" t="s">
        <v>137</v>
      </c>
      <c r="B49" s="75">
        <v>806</v>
      </c>
      <c r="C49" s="76" t="s">
        <v>7</v>
      </c>
      <c r="D49" s="76" t="s">
        <v>14</v>
      </c>
      <c r="E49" s="76" t="s">
        <v>148</v>
      </c>
      <c r="F49" s="76"/>
      <c r="G49" s="76"/>
      <c r="H49" s="77">
        <v>95</v>
      </c>
    </row>
    <row r="50" spans="1:8" ht="12.75">
      <c r="A50" s="65" t="s">
        <v>100</v>
      </c>
      <c r="B50" s="78">
        <v>806</v>
      </c>
      <c r="C50" s="66" t="s">
        <v>8</v>
      </c>
      <c r="D50" s="66" t="s">
        <v>5</v>
      </c>
      <c r="E50" s="66"/>
      <c r="F50" s="66"/>
      <c r="G50" s="86">
        <f>SUM(G51)</f>
        <v>0</v>
      </c>
      <c r="H50" s="86">
        <f>SUM(H51)</f>
        <v>1038</v>
      </c>
    </row>
    <row r="51" spans="1:8" ht="12.75">
      <c r="A51" s="65" t="s">
        <v>101</v>
      </c>
      <c r="B51" s="78">
        <v>806</v>
      </c>
      <c r="C51" s="66" t="s">
        <v>8</v>
      </c>
      <c r="D51" s="66" t="s">
        <v>14</v>
      </c>
      <c r="E51" s="66" t="s">
        <v>144</v>
      </c>
      <c r="F51" s="66"/>
      <c r="G51" s="86"/>
      <c r="H51" s="51">
        <f>H52</f>
        <v>1038</v>
      </c>
    </row>
    <row r="52" spans="1:8" ht="30.75" customHeight="1">
      <c r="A52" s="70" t="s">
        <v>126</v>
      </c>
      <c r="B52" s="62">
        <v>806</v>
      </c>
      <c r="C52" s="63" t="s">
        <v>8</v>
      </c>
      <c r="D52" s="63" t="s">
        <v>14</v>
      </c>
      <c r="E52" s="63" t="s">
        <v>144</v>
      </c>
      <c r="F52" s="63" t="s">
        <v>28</v>
      </c>
      <c r="G52" s="87"/>
      <c r="H52" s="53">
        <v>1038</v>
      </c>
    </row>
    <row r="53" spans="1:8" ht="12.75" hidden="1">
      <c r="A53" s="65" t="s">
        <v>102</v>
      </c>
      <c r="B53" s="66"/>
      <c r="C53" s="66" t="s">
        <v>15</v>
      </c>
      <c r="D53" s="66" t="s">
        <v>5</v>
      </c>
      <c r="E53" s="66"/>
      <c r="F53" s="66"/>
      <c r="G53" s="66"/>
      <c r="H53" s="51">
        <f>SUM(H54:H55)</f>
        <v>0</v>
      </c>
    </row>
    <row r="54" spans="1:8" ht="12.75" hidden="1">
      <c r="A54" s="65" t="s">
        <v>21</v>
      </c>
      <c r="B54" s="66"/>
      <c r="C54" s="66" t="s">
        <v>15</v>
      </c>
      <c r="D54" s="66" t="s">
        <v>6</v>
      </c>
      <c r="E54" s="66"/>
      <c r="F54" s="66"/>
      <c r="G54" s="66"/>
      <c r="H54" s="51"/>
    </row>
    <row r="55" spans="1:8" ht="12.75" hidden="1">
      <c r="A55" s="65" t="s">
        <v>103</v>
      </c>
      <c r="B55" s="66"/>
      <c r="C55" s="66" t="s">
        <v>15</v>
      </c>
      <c r="D55" s="66" t="s">
        <v>7</v>
      </c>
      <c r="E55" s="66"/>
      <c r="F55" s="66"/>
      <c r="G55" s="66"/>
      <c r="H55" s="51">
        <f>H56</f>
        <v>0</v>
      </c>
    </row>
    <row r="56" spans="1:8" ht="12.75" hidden="1">
      <c r="A56" s="68"/>
      <c r="B56" s="66"/>
      <c r="C56" s="66" t="s">
        <v>15</v>
      </c>
      <c r="D56" s="66" t="s">
        <v>7</v>
      </c>
      <c r="E56" s="66" t="s">
        <v>142</v>
      </c>
      <c r="F56" s="66"/>
      <c r="G56" s="66"/>
      <c r="H56" s="51">
        <f>H57</f>
        <v>0</v>
      </c>
    </row>
    <row r="57" spans="1:8" ht="25.5" hidden="1">
      <c r="A57" s="69" t="s">
        <v>126</v>
      </c>
      <c r="B57" s="63"/>
      <c r="C57" s="63" t="s">
        <v>15</v>
      </c>
      <c r="D57" s="63" t="s">
        <v>7</v>
      </c>
      <c r="E57" s="63" t="s">
        <v>142</v>
      </c>
      <c r="F57" s="63" t="s">
        <v>136</v>
      </c>
      <c r="G57" s="63"/>
      <c r="H57" s="53"/>
    </row>
    <row r="58" spans="1:8" ht="15">
      <c r="A58" s="98" t="s">
        <v>102</v>
      </c>
      <c r="B58" s="99" t="s">
        <v>24</v>
      </c>
      <c r="C58" s="99" t="s">
        <v>15</v>
      </c>
      <c r="D58" s="99" t="s">
        <v>5</v>
      </c>
      <c r="E58" s="99"/>
      <c r="F58" s="99"/>
      <c r="G58" s="100"/>
      <c r="H58" s="101">
        <f>SUM(H59)</f>
        <v>2068.3</v>
      </c>
    </row>
    <row r="59" spans="1:8" ht="15">
      <c r="A59" s="39" t="s">
        <v>103</v>
      </c>
      <c r="B59" s="63" t="s">
        <v>24</v>
      </c>
      <c r="C59" s="63" t="s">
        <v>15</v>
      </c>
      <c r="D59" s="63" t="s">
        <v>7</v>
      </c>
      <c r="E59" s="63"/>
      <c r="F59" s="63"/>
      <c r="G59" s="87"/>
      <c r="H59" s="53">
        <f>SUM(H60+H61+H62+H63)</f>
        <v>2068.3</v>
      </c>
    </row>
    <row r="60" spans="1:8" ht="30">
      <c r="A60" s="39" t="s">
        <v>207</v>
      </c>
      <c r="B60" s="63" t="s">
        <v>24</v>
      </c>
      <c r="C60" s="63" t="s">
        <v>15</v>
      </c>
      <c r="D60" s="63" t="s">
        <v>7</v>
      </c>
      <c r="E60" s="63" t="s">
        <v>208</v>
      </c>
      <c r="F60" s="63" t="s">
        <v>28</v>
      </c>
      <c r="G60" s="87"/>
      <c r="H60" s="53">
        <v>1836.6</v>
      </c>
    </row>
    <row r="61" spans="1:8" ht="45">
      <c r="A61" s="103" t="s">
        <v>206</v>
      </c>
      <c r="B61" s="63" t="s">
        <v>24</v>
      </c>
      <c r="C61" s="63" t="s">
        <v>15</v>
      </c>
      <c r="D61" s="63" t="s">
        <v>7</v>
      </c>
      <c r="E61" s="63" t="s">
        <v>209</v>
      </c>
      <c r="F61" s="63" t="s">
        <v>28</v>
      </c>
      <c r="G61" s="87"/>
      <c r="H61" s="53">
        <v>74.3</v>
      </c>
    </row>
    <row r="62" spans="1:8" ht="45">
      <c r="A62" s="103" t="s">
        <v>206</v>
      </c>
      <c r="B62" s="63" t="s">
        <v>24</v>
      </c>
      <c r="C62" s="63" t="s">
        <v>15</v>
      </c>
      <c r="D62" s="63" t="s">
        <v>7</v>
      </c>
      <c r="E62" s="63" t="s">
        <v>210</v>
      </c>
      <c r="F62" s="63" t="s">
        <v>28</v>
      </c>
      <c r="G62" s="87"/>
      <c r="H62" s="53">
        <v>17.4</v>
      </c>
    </row>
    <row r="63" spans="1:8" ht="15">
      <c r="A63" s="103"/>
      <c r="B63" s="63" t="s">
        <v>24</v>
      </c>
      <c r="C63" s="63" t="s">
        <v>15</v>
      </c>
      <c r="D63" s="63" t="s">
        <v>7</v>
      </c>
      <c r="E63" s="63" t="s">
        <v>142</v>
      </c>
      <c r="F63" s="63" t="s">
        <v>28</v>
      </c>
      <c r="G63" s="87"/>
      <c r="H63" s="53">
        <v>140</v>
      </c>
    </row>
    <row r="64" spans="1:8" ht="12.75">
      <c r="A64" s="68" t="s">
        <v>33</v>
      </c>
      <c r="B64" s="66" t="s">
        <v>24</v>
      </c>
      <c r="C64" s="66" t="s">
        <v>16</v>
      </c>
      <c r="D64" s="66" t="s">
        <v>15</v>
      </c>
      <c r="E64" s="66"/>
      <c r="F64" s="66"/>
      <c r="G64" s="86"/>
      <c r="H64" s="51">
        <f>SUM(H65+H66+H67)</f>
        <v>480.90000000000003</v>
      </c>
    </row>
    <row r="65" spans="1:8" ht="25.5">
      <c r="A65" s="91" t="s">
        <v>147</v>
      </c>
      <c r="B65" s="63" t="s">
        <v>24</v>
      </c>
      <c r="C65" s="63" t="s">
        <v>16</v>
      </c>
      <c r="D65" s="63" t="s">
        <v>15</v>
      </c>
      <c r="E65" s="63" t="s">
        <v>141</v>
      </c>
      <c r="F65" s="93" t="s">
        <v>133</v>
      </c>
      <c r="G65" s="92"/>
      <c r="H65" s="53">
        <v>316.8</v>
      </c>
    </row>
    <row r="66" spans="1:8" ht="63.75">
      <c r="A66" s="91" t="s">
        <v>146</v>
      </c>
      <c r="B66" s="63" t="s">
        <v>24</v>
      </c>
      <c r="C66" s="63" t="s">
        <v>16</v>
      </c>
      <c r="D66" s="63" t="s">
        <v>15</v>
      </c>
      <c r="E66" s="63" t="s">
        <v>141</v>
      </c>
      <c r="F66" s="63" t="s">
        <v>145</v>
      </c>
      <c r="G66" s="87"/>
      <c r="H66" s="53">
        <v>103.3</v>
      </c>
    </row>
    <row r="67" spans="1:8" ht="12.75">
      <c r="A67" s="91" t="s">
        <v>214</v>
      </c>
      <c r="B67" s="63" t="s">
        <v>24</v>
      </c>
      <c r="C67" s="63" t="s">
        <v>16</v>
      </c>
      <c r="D67" s="63" t="s">
        <v>15</v>
      </c>
      <c r="E67" s="63" t="s">
        <v>141</v>
      </c>
      <c r="F67" s="63" t="s">
        <v>28</v>
      </c>
      <c r="G67" s="87"/>
      <c r="H67" s="53">
        <v>60.8</v>
      </c>
    </row>
    <row r="68" spans="1:8" ht="12.75">
      <c r="A68" s="65" t="s">
        <v>109</v>
      </c>
      <c r="B68" s="66" t="s">
        <v>24</v>
      </c>
      <c r="C68" s="66"/>
      <c r="D68" s="66"/>
      <c r="E68" s="66"/>
      <c r="F68" s="66"/>
      <c r="G68" s="86"/>
      <c r="H68" s="51"/>
    </row>
    <row r="69" spans="1:8" ht="12.75">
      <c r="A69" s="79" t="s">
        <v>138</v>
      </c>
      <c r="B69" s="80"/>
      <c r="C69" s="81"/>
      <c r="D69" s="81"/>
      <c r="E69" s="81"/>
      <c r="F69" s="81"/>
      <c r="G69" s="90"/>
      <c r="H69" s="89">
        <f>SUM(H11+H41+H47+H50+H58+H64)</f>
        <v>9310.4</v>
      </c>
    </row>
  </sheetData>
  <sheetProtection/>
  <mergeCells count="4">
    <mergeCell ref="A6:H6"/>
    <mergeCell ref="A8:A9"/>
    <mergeCell ref="B8:F8"/>
    <mergeCell ref="G8:G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5">
      <selection activeCell="I12" sqref="I12"/>
    </sheetView>
  </sheetViews>
  <sheetFormatPr defaultColWidth="9.00390625" defaultRowHeight="12.75"/>
  <cols>
    <col min="1" max="1" width="28.75390625" style="0" customWidth="1"/>
    <col min="2" max="2" width="28.625" style="0" customWidth="1"/>
    <col min="3" max="3" width="23.125" style="0" customWidth="1"/>
  </cols>
  <sheetData>
    <row r="1" spans="1:3" ht="86.25" customHeight="1">
      <c r="A1" s="2"/>
      <c r="B1" s="111" t="s">
        <v>153</v>
      </c>
      <c r="C1" s="111"/>
    </row>
    <row r="2" spans="1:3" ht="15" hidden="1">
      <c r="A2" s="2"/>
      <c r="B2" s="111"/>
      <c r="C2" s="111"/>
    </row>
    <row r="3" spans="1:3" ht="15" hidden="1">
      <c r="A3" s="2"/>
      <c r="B3" s="111"/>
      <c r="C3" s="111"/>
    </row>
    <row r="4" spans="1:3" ht="15" hidden="1">
      <c r="A4" s="2"/>
      <c r="B4" s="111"/>
      <c r="C4" s="111"/>
    </row>
    <row r="5" spans="1:3" ht="15">
      <c r="A5" s="2"/>
      <c r="B5" s="2"/>
      <c r="C5" s="2"/>
    </row>
    <row r="6" spans="1:3" ht="15.75">
      <c r="A6" s="110" t="s">
        <v>154</v>
      </c>
      <c r="B6" s="110"/>
      <c r="C6" s="110"/>
    </row>
    <row r="7" spans="1:3" ht="15.75">
      <c r="A7" s="3"/>
      <c r="B7" s="4"/>
      <c r="C7" s="5" t="s">
        <v>37</v>
      </c>
    </row>
    <row r="8" spans="1:3" ht="31.5">
      <c r="A8" s="6"/>
      <c r="B8" s="7" t="s">
        <v>38</v>
      </c>
      <c r="C8" s="8" t="s">
        <v>0</v>
      </c>
    </row>
    <row r="9" spans="1:3" ht="19.5" customHeight="1">
      <c r="A9" s="9" t="s">
        <v>39</v>
      </c>
      <c r="B9" s="10"/>
      <c r="C9" s="11">
        <v>130.9</v>
      </c>
    </row>
    <row r="10" spans="1:3" ht="48.75" customHeight="1">
      <c r="A10" s="9" t="s">
        <v>40</v>
      </c>
      <c r="B10" s="12"/>
      <c r="C10" s="11">
        <v>0</v>
      </c>
    </row>
    <row r="11" spans="1:3" ht="18.75" customHeight="1">
      <c r="A11" s="13" t="s">
        <v>41</v>
      </c>
      <c r="B11" s="10"/>
      <c r="C11" s="11"/>
    </row>
    <row r="12" spans="1:3" ht="49.5" customHeight="1">
      <c r="A12" s="9" t="s">
        <v>42</v>
      </c>
      <c r="B12" s="14"/>
      <c r="C12" s="11">
        <v>130.9</v>
      </c>
    </row>
    <row r="13" spans="1:3" ht="54.75" customHeight="1">
      <c r="A13" s="9" t="s">
        <v>43</v>
      </c>
      <c r="B13" s="12" t="s">
        <v>61</v>
      </c>
      <c r="C13" s="11">
        <v>0</v>
      </c>
    </row>
    <row r="14" spans="1:3" ht="68.25" customHeight="1">
      <c r="A14" s="15" t="s">
        <v>44</v>
      </c>
      <c r="B14" s="14" t="s">
        <v>62</v>
      </c>
      <c r="C14" s="11">
        <v>0</v>
      </c>
    </row>
    <row r="15" spans="1:3" ht="81.75" customHeight="1">
      <c r="A15" s="13" t="s">
        <v>45</v>
      </c>
      <c r="B15" s="14" t="s">
        <v>63</v>
      </c>
      <c r="C15" s="11">
        <v>0</v>
      </c>
    </row>
    <row r="16" spans="1:3" ht="80.25" customHeight="1">
      <c r="A16" s="13" t="s">
        <v>46</v>
      </c>
      <c r="B16" s="14" t="s">
        <v>64</v>
      </c>
      <c r="C16" s="11">
        <v>0</v>
      </c>
    </row>
    <row r="17" spans="1:3" ht="83.25" customHeight="1">
      <c r="A17" s="13" t="s">
        <v>47</v>
      </c>
      <c r="B17" s="14" t="s">
        <v>65</v>
      </c>
      <c r="C17" s="11">
        <v>0</v>
      </c>
    </row>
    <row r="18" spans="1:3" ht="60.75" customHeight="1">
      <c r="A18" s="9" t="s">
        <v>48</v>
      </c>
      <c r="B18" s="12" t="s">
        <v>66</v>
      </c>
      <c r="C18" s="11">
        <v>0</v>
      </c>
    </row>
    <row r="19" spans="1:3" ht="66.75" customHeight="1">
      <c r="A19" s="13" t="s">
        <v>49</v>
      </c>
      <c r="B19" s="14" t="s">
        <v>67</v>
      </c>
      <c r="C19" s="11">
        <v>0</v>
      </c>
    </row>
    <row r="20" spans="1:3" ht="83.25" customHeight="1">
      <c r="A20" s="13" t="s">
        <v>50</v>
      </c>
      <c r="B20" s="14" t="s">
        <v>68</v>
      </c>
      <c r="C20" s="11">
        <v>0</v>
      </c>
    </row>
    <row r="21" spans="1:3" ht="114" customHeight="1">
      <c r="A21" s="13" t="s">
        <v>51</v>
      </c>
      <c r="B21" s="14" t="s">
        <v>69</v>
      </c>
      <c r="C21" s="11">
        <v>0</v>
      </c>
    </row>
    <row r="22" spans="1:3" ht="112.5" customHeight="1">
      <c r="A22" s="13" t="s">
        <v>52</v>
      </c>
      <c r="B22" s="10" t="s">
        <v>70</v>
      </c>
      <c r="C22" s="11">
        <v>0</v>
      </c>
    </row>
    <row r="23" spans="1:3" ht="64.5" customHeight="1">
      <c r="A23" s="9" t="s">
        <v>53</v>
      </c>
      <c r="B23" s="16" t="s">
        <v>71</v>
      </c>
      <c r="C23" s="11">
        <v>0</v>
      </c>
    </row>
    <row r="24" spans="1:3" ht="93.75" customHeight="1">
      <c r="A24" s="9" t="s">
        <v>54</v>
      </c>
      <c r="B24" s="12"/>
      <c r="C24" s="11"/>
    </row>
    <row r="25" spans="1:3" ht="97.5" customHeight="1">
      <c r="A25" s="13" t="s">
        <v>55</v>
      </c>
      <c r="B25" s="14"/>
      <c r="C25" s="11"/>
    </row>
    <row r="26" spans="1:3" ht="98.25" customHeight="1">
      <c r="A26" s="13" t="s">
        <v>56</v>
      </c>
      <c r="B26" s="14"/>
      <c r="C26" s="11"/>
    </row>
    <row r="27" spans="1:3" ht="64.5" customHeight="1">
      <c r="A27" s="17" t="s">
        <v>57</v>
      </c>
      <c r="B27" s="18"/>
      <c r="C27" s="11">
        <v>0</v>
      </c>
    </row>
    <row r="28" spans="1:3" ht="66.75" customHeight="1">
      <c r="A28" s="19" t="s">
        <v>58</v>
      </c>
      <c r="B28" s="20" t="s">
        <v>72</v>
      </c>
      <c r="C28" s="11">
        <v>0</v>
      </c>
    </row>
    <row r="29" spans="1:3" ht="93" customHeight="1">
      <c r="A29" s="13" t="s">
        <v>59</v>
      </c>
      <c r="B29" s="14"/>
      <c r="C29" s="11"/>
    </row>
    <row r="30" spans="1:3" ht="128.25" customHeight="1">
      <c r="A30" s="19" t="s">
        <v>60</v>
      </c>
      <c r="B30" s="20" t="s">
        <v>73</v>
      </c>
      <c r="C30" s="11">
        <v>0</v>
      </c>
    </row>
  </sheetData>
  <sheetProtection/>
  <mergeCells count="2">
    <mergeCell ref="A6:C6"/>
    <mergeCell ref="B1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40"/>
  <sheetViews>
    <sheetView zoomScalePageLayoutView="0" workbookViewId="0" topLeftCell="A30">
      <selection activeCell="J35" sqref="J35"/>
    </sheetView>
  </sheetViews>
  <sheetFormatPr defaultColWidth="9.00390625" defaultRowHeight="12.75"/>
  <cols>
    <col min="1" max="1" width="3.75390625" style="0" customWidth="1"/>
    <col min="2" max="2" width="41.00390625" style="0" customWidth="1"/>
    <col min="3" max="3" width="21.375" style="0" customWidth="1"/>
    <col min="4" max="4" width="12.875" style="0" customWidth="1"/>
    <col min="5" max="5" width="11.375" style="0" customWidth="1"/>
  </cols>
  <sheetData>
    <row r="3" spans="2:5" ht="12.75">
      <c r="B3" s="21"/>
      <c r="C3" s="22" t="s">
        <v>88</v>
      </c>
      <c r="D3" s="22"/>
      <c r="E3" s="21"/>
    </row>
    <row r="4" spans="2:5" ht="12.75">
      <c r="B4" s="21"/>
      <c r="C4" s="22" t="s">
        <v>89</v>
      </c>
      <c r="D4" s="22"/>
      <c r="E4" s="21"/>
    </row>
    <row r="5" spans="2:5" ht="12.75">
      <c r="B5" s="21"/>
      <c r="C5" s="22" t="s">
        <v>155</v>
      </c>
      <c r="D5" s="22"/>
      <c r="E5" s="21"/>
    </row>
    <row r="6" spans="2:5" ht="12.75">
      <c r="B6" s="21"/>
      <c r="C6" s="22" t="s">
        <v>156</v>
      </c>
      <c r="D6" s="22"/>
      <c r="E6" s="21"/>
    </row>
    <row r="7" spans="2:5" ht="12.75">
      <c r="B7" s="21"/>
      <c r="C7" s="21"/>
      <c r="D7" s="21"/>
      <c r="E7" s="21"/>
    </row>
    <row r="8" spans="2:5" ht="12.75">
      <c r="B8" s="112" t="s">
        <v>157</v>
      </c>
      <c r="C8" s="112"/>
      <c r="D8" s="23"/>
      <c r="E8" s="21"/>
    </row>
    <row r="9" spans="2:5" ht="12.75">
      <c r="B9" s="21"/>
      <c r="C9" s="21"/>
      <c r="D9" s="21"/>
      <c r="E9" s="21" t="s">
        <v>37</v>
      </c>
    </row>
    <row r="10" spans="2:5" ht="12.75">
      <c r="B10" s="21"/>
      <c r="C10" s="21"/>
      <c r="D10" s="21"/>
      <c r="E10" s="21"/>
    </row>
    <row r="11" spans="2:5" ht="36">
      <c r="B11" s="24" t="s">
        <v>3</v>
      </c>
      <c r="C11" s="1" t="s">
        <v>75</v>
      </c>
      <c r="D11" s="24" t="s">
        <v>18</v>
      </c>
      <c r="E11" s="24" t="s">
        <v>76</v>
      </c>
    </row>
    <row r="12" spans="2:6" ht="12.75">
      <c r="B12" s="26" t="s">
        <v>77</v>
      </c>
      <c r="C12" s="27" t="s">
        <v>174</v>
      </c>
      <c r="D12" s="27" t="s">
        <v>220</v>
      </c>
      <c r="E12" s="28">
        <f>SUM(E13)</f>
        <v>583.5</v>
      </c>
      <c r="F12" s="97"/>
    </row>
    <row r="13" spans="2:6" ht="12.75">
      <c r="B13" s="26" t="s">
        <v>78</v>
      </c>
      <c r="C13" s="27"/>
      <c r="D13" s="27" t="s">
        <v>220</v>
      </c>
      <c r="E13" s="28">
        <f>E14+E17+E20</f>
        <v>583.5</v>
      </c>
      <c r="F13" s="97"/>
    </row>
    <row r="14" spans="2:5" ht="27" customHeight="1">
      <c r="B14" s="26" t="s">
        <v>79</v>
      </c>
      <c r="C14" s="27" t="s">
        <v>175</v>
      </c>
      <c r="D14" s="27" t="s">
        <v>74</v>
      </c>
      <c r="E14" s="28">
        <f>E15</f>
        <v>150</v>
      </c>
    </row>
    <row r="15" spans="2:5" ht="12.75">
      <c r="B15" s="26" t="s">
        <v>80</v>
      </c>
      <c r="C15" s="27" t="s">
        <v>176</v>
      </c>
      <c r="D15" s="27" t="s">
        <v>74</v>
      </c>
      <c r="E15" s="28">
        <f>E16</f>
        <v>150</v>
      </c>
    </row>
    <row r="16" spans="2:5" ht="108">
      <c r="B16" s="26" t="s">
        <v>81</v>
      </c>
      <c r="C16" s="27" t="s">
        <v>177</v>
      </c>
      <c r="D16" s="27" t="s">
        <v>74</v>
      </c>
      <c r="E16" s="28">
        <v>150</v>
      </c>
    </row>
    <row r="17" spans="2:5" ht="20.25" customHeight="1">
      <c r="B17" s="26" t="s">
        <v>82</v>
      </c>
      <c r="C17" s="27" t="s">
        <v>178</v>
      </c>
      <c r="D17" s="27"/>
      <c r="E17" s="28">
        <f>SUM(E18)</f>
        <v>0.5</v>
      </c>
    </row>
    <row r="18" spans="2:5" ht="12.75">
      <c r="B18" s="26" t="s">
        <v>26</v>
      </c>
      <c r="C18" s="27" t="s">
        <v>179</v>
      </c>
      <c r="D18" s="27"/>
      <c r="E18" s="28">
        <f>E19</f>
        <v>0.5</v>
      </c>
    </row>
    <row r="19" spans="2:5" ht="12.75">
      <c r="B19" s="29" t="s">
        <v>26</v>
      </c>
      <c r="C19" s="30" t="s">
        <v>180</v>
      </c>
      <c r="D19" s="30"/>
      <c r="E19" s="28">
        <v>0.5</v>
      </c>
    </row>
    <row r="20" spans="2:6" ht="12.75">
      <c r="B20" s="26" t="s">
        <v>83</v>
      </c>
      <c r="C20" s="27" t="s">
        <v>173</v>
      </c>
      <c r="D20" s="27" t="s">
        <v>219</v>
      </c>
      <c r="E20" s="28">
        <f>E22+E23</f>
        <v>433</v>
      </c>
      <c r="F20" s="97"/>
    </row>
    <row r="21" spans="2:5" ht="12.75">
      <c r="B21" s="26" t="s">
        <v>84</v>
      </c>
      <c r="C21" s="27" t="s">
        <v>172</v>
      </c>
      <c r="D21" s="27"/>
      <c r="E21" s="28">
        <f>E22</f>
        <v>150</v>
      </c>
    </row>
    <row r="22" spans="2:5" ht="50.25" customHeight="1">
      <c r="B22" s="26" t="s">
        <v>170</v>
      </c>
      <c r="C22" s="27" t="s">
        <v>171</v>
      </c>
      <c r="D22" s="27"/>
      <c r="E22" s="28">
        <v>150</v>
      </c>
    </row>
    <row r="23" spans="2:5" ht="14.25" customHeight="1">
      <c r="B23" s="26" t="s">
        <v>17</v>
      </c>
      <c r="C23" s="27" t="s">
        <v>182</v>
      </c>
      <c r="D23" s="27" t="s">
        <v>219</v>
      </c>
      <c r="E23" s="28">
        <f>E24+E25</f>
        <v>283</v>
      </c>
    </row>
    <row r="24" spans="2:5" ht="39.75" customHeight="1">
      <c r="B24" s="102" t="s">
        <v>181</v>
      </c>
      <c r="C24" s="27" t="s">
        <v>85</v>
      </c>
      <c r="D24" s="27" t="s">
        <v>218</v>
      </c>
      <c r="E24" s="28">
        <v>117</v>
      </c>
    </row>
    <row r="25" spans="2:5" ht="39" customHeight="1">
      <c r="B25" s="102" t="s">
        <v>183</v>
      </c>
      <c r="C25" s="27" t="s">
        <v>184</v>
      </c>
      <c r="D25" s="27" t="s">
        <v>217</v>
      </c>
      <c r="E25" s="28">
        <v>166</v>
      </c>
    </row>
    <row r="26" spans="2:5" ht="12.75">
      <c r="B26" s="26" t="s">
        <v>86</v>
      </c>
      <c r="C26" s="27" t="s">
        <v>185</v>
      </c>
      <c r="D26" s="27"/>
      <c r="E26" s="28">
        <f>E27</f>
        <v>8726.9</v>
      </c>
    </row>
    <row r="27" spans="2:5" ht="44.25" customHeight="1">
      <c r="B27" s="26" t="s">
        <v>19</v>
      </c>
      <c r="C27" s="27" t="s">
        <v>159</v>
      </c>
      <c r="D27" s="27" t="s">
        <v>215</v>
      </c>
      <c r="E27" s="28">
        <f>SUM(E28+E31+E34+E38+E39)</f>
        <v>8726.9</v>
      </c>
    </row>
    <row r="28" spans="2:5" ht="27.75" customHeight="1">
      <c r="B28" s="102" t="s">
        <v>186</v>
      </c>
      <c r="C28" s="27" t="s">
        <v>187</v>
      </c>
      <c r="D28" s="27"/>
      <c r="E28" s="28">
        <v>3854</v>
      </c>
    </row>
    <row r="29" spans="2:5" ht="24.75" customHeight="1">
      <c r="B29" s="102" t="s">
        <v>188</v>
      </c>
      <c r="C29" s="27" t="s">
        <v>189</v>
      </c>
      <c r="D29" s="27"/>
      <c r="E29" s="28">
        <v>3854</v>
      </c>
    </row>
    <row r="30" spans="2:5" ht="42" customHeight="1">
      <c r="B30" s="102" t="s">
        <v>191</v>
      </c>
      <c r="C30" s="27" t="s">
        <v>190</v>
      </c>
      <c r="D30" s="27"/>
      <c r="E30" s="28">
        <v>3854</v>
      </c>
    </row>
    <row r="31" spans="2:5" ht="33" customHeight="1">
      <c r="B31" s="102" t="s">
        <v>192</v>
      </c>
      <c r="C31" s="27" t="s">
        <v>193</v>
      </c>
      <c r="D31" s="27"/>
      <c r="E31" s="28">
        <f>SUM(E32+E33)</f>
        <v>1909</v>
      </c>
    </row>
    <row r="32" spans="2:5" ht="64.5" customHeight="1">
      <c r="B32" s="26" t="s">
        <v>158</v>
      </c>
      <c r="C32" s="27" t="s">
        <v>196</v>
      </c>
      <c r="D32" s="27"/>
      <c r="E32" s="28">
        <v>90.8</v>
      </c>
    </row>
    <row r="33" spans="2:5" ht="43.5" customHeight="1">
      <c r="B33" s="102" t="s">
        <v>194</v>
      </c>
      <c r="C33" s="27" t="s">
        <v>197</v>
      </c>
      <c r="D33" s="27"/>
      <c r="E33" s="28">
        <v>1818.2</v>
      </c>
    </row>
    <row r="34" spans="2:5" ht="33.75" customHeight="1">
      <c r="B34" s="102" t="s">
        <v>195</v>
      </c>
      <c r="C34" s="27" t="s">
        <v>198</v>
      </c>
      <c r="D34" s="27" t="s">
        <v>223</v>
      </c>
      <c r="E34" s="28">
        <f>SUM(E35+E36)</f>
        <v>243</v>
      </c>
    </row>
    <row r="35" spans="2:5" ht="43.5" customHeight="1">
      <c r="B35" s="96" t="s">
        <v>168</v>
      </c>
      <c r="C35" s="27" t="s">
        <v>199</v>
      </c>
      <c r="D35" s="27" t="s">
        <v>221</v>
      </c>
      <c r="E35" s="28">
        <v>24.2</v>
      </c>
    </row>
    <row r="36" spans="2:5" ht="45" customHeight="1">
      <c r="B36" s="102" t="s">
        <v>200</v>
      </c>
      <c r="C36" s="27" t="s">
        <v>201</v>
      </c>
      <c r="D36" s="27" t="s">
        <v>222</v>
      </c>
      <c r="E36" s="28">
        <v>218.8</v>
      </c>
    </row>
    <row r="37" spans="2:5" ht="54.75" customHeight="1">
      <c r="B37" s="102" t="s">
        <v>203</v>
      </c>
      <c r="C37" s="27" t="s">
        <v>202</v>
      </c>
      <c r="D37" s="27" t="s">
        <v>222</v>
      </c>
      <c r="E37" s="28">
        <v>218.8</v>
      </c>
    </row>
    <row r="38" spans="2:5" ht="61.5" customHeight="1">
      <c r="B38" s="26" t="s">
        <v>212</v>
      </c>
      <c r="C38" s="27" t="s">
        <v>211</v>
      </c>
      <c r="D38" s="27" t="s">
        <v>224</v>
      </c>
      <c r="E38" s="28">
        <v>1534</v>
      </c>
    </row>
    <row r="39" spans="2:5" ht="36" customHeight="1">
      <c r="B39" s="26" t="s">
        <v>167</v>
      </c>
      <c r="C39" s="27" t="s">
        <v>166</v>
      </c>
      <c r="D39" s="27" t="s">
        <v>225</v>
      </c>
      <c r="E39" s="28">
        <v>1186.9</v>
      </c>
    </row>
    <row r="40" spans="2:5" ht="12.75">
      <c r="B40" s="26" t="s">
        <v>87</v>
      </c>
      <c r="C40" s="27"/>
      <c r="D40" s="27" t="s">
        <v>226</v>
      </c>
      <c r="E40" s="28">
        <f>E12+E26</f>
        <v>9310.4</v>
      </c>
    </row>
  </sheetData>
  <sheetProtection/>
  <mergeCells count="1">
    <mergeCell ref="B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39.75390625" style="0" customWidth="1"/>
    <col min="2" max="4" width="11.75390625" style="0" customWidth="1"/>
  </cols>
  <sheetData>
    <row r="1" spans="1:5" ht="15">
      <c r="A1" s="2"/>
      <c r="B1" s="2" t="s">
        <v>90</v>
      </c>
      <c r="C1" s="2"/>
      <c r="D1" s="2"/>
      <c r="E1" s="2"/>
    </row>
    <row r="2" spans="1:5" ht="15">
      <c r="A2" s="2"/>
      <c r="B2" s="2" t="s">
        <v>91</v>
      </c>
      <c r="C2" s="2"/>
      <c r="D2" s="2"/>
      <c r="E2" s="2"/>
    </row>
    <row r="3" spans="1:5" ht="15">
      <c r="A3" s="2"/>
      <c r="B3" s="2" t="s">
        <v>106</v>
      </c>
      <c r="C3" s="2"/>
      <c r="D3" s="2"/>
      <c r="E3" s="2"/>
    </row>
    <row r="4" spans="1:5" ht="15">
      <c r="A4" s="2"/>
      <c r="B4" s="2" t="s">
        <v>160</v>
      </c>
      <c r="C4" s="2"/>
      <c r="D4" s="2"/>
      <c r="E4" s="2"/>
    </row>
    <row r="5" spans="1:5" ht="15">
      <c r="A5" s="2"/>
      <c r="B5" s="2" t="s">
        <v>92</v>
      </c>
      <c r="C5" s="2"/>
      <c r="D5" s="2"/>
      <c r="E5" s="2"/>
    </row>
    <row r="6" spans="1:5" ht="15" customHeight="1">
      <c r="A6" s="104" t="s">
        <v>161</v>
      </c>
      <c r="B6" s="104"/>
      <c r="C6" s="104"/>
      <c r="D6" s="104"/>
      <c r="E6" s="104"/>
    </row>
    <row r="7" spans="1:5" ht="15" customHeight="1">
      <c r="A7" s="104"/>
      <c r="B7" s="104"/>
      <c r="C7" s="104"/>
      <c r="D7" s="104"/>
      <c r="E7" s="104"/>
    </row>
    <row r="8" spans="1:5" ht="15">
      <c r="A8" s="2"/>
      <c r="B8" s="2"/>
      <c r="C8" s="2"/>
      <c r="D8" s="2"/>
      <c r="E8" s="2"/>
    </row>
    <row r="9" spans="1:5" ht="60">
      <c r="A9" s="31" t="s">
        <v>3</v>
      </c>
      <c r="B9" s="31" t="s">
        <v>1</v>
      </c>
      <c r="C9" s="31" t="s">
        <v>2</v>
      </c>
      <c r="D9" s="25" t="s">
        <v>18</v>
      </c>
      <c r="E9" s="31" t="s">
        <v>76</v>
      </c>
    </row>
    <row r="10" spans="1:5" ht="15">
      <c r="A10" s="31" t="s">
        <v>93</v>
      </c>
      <c r="B10" s="31">
        <v>1</v>
      </c>
      <c r="C10" s="31">
        <v>2</v>
      </c>
      <c r="D10" s="31">
        <v>3</v>
      </c>
      <c r="E10" s="31">
        <v>4</v>
      </c>
    </row>
    <row r="11" spans="1:5" ht="30">
      <c r="A11" s="48" t="s">
        <v>94</v>
      </c>
      <c r="B11" s="49" t="s">
        <v>4</v>
      </c>
      <c r="C11" s="49" t="s">
        <v>5</v>
      </c>
      <c r="D11" s="49"/>
      <c r="E11" s="50">
        <f>SUM(E12+E13+E15+E17+E16+E14)</f>
        <v>5409.4</v>
      </c>
    </row>
    <row r="12" spans="1:5" ht="45">
      <c r="A12" s="33" t="s">
        <v>95</v>
      </c>
      <c r="B12" s="34" t="s">
        <v>4</v>
      </c>
      <c r="C12" s="34" t="s">
        <v>6</v>
      </c>
      <c r="D12" s="34" t="s">
        <v>228</v>
      </c>
      <c r="E12" s="35">
        <v>749.7</v>
      </c>
    </row>
    <row r="13" spans="1:5" ht="90">
      <c r="A13" s="33" t="s">
        <v>96</v>
      </c>
      <c r="B13" s="34" t="s">
        <v>4</v>
      </c>
      <c r="C13" s="34" t="s">
        <v>8</v>
      </c>
      <c r="D13" s="34" t="s">
        <v>229</v>
      </c>
      <c r="E13" s="36">
        <v>2632.7</v>
      </c>
    </row>
    <row r="14" spans="1:5" ht="82.5" customHeight="1">
      <c r="A14" s="33" t="s">
        <v>169</v>
      </c>
      <c r="B14" s="34" t="s">
        <v>4</v>
      </c>
      <c r="C14" s="34" t="s">
        <v>35</v>
      </c>
      <c r="D14" s="34" t="s">
        <v>221</v>
      </c>
      <c r="E14" s="36">
        <v>24.2</v>
      </c>
    </row>
    <row r="15" spans="1:5" ht="30">
      <c r="A15" s="33" t="s">
        <v>10</v>
      </c>
      <c r="B15" s="34" t="s">
        <v>4</v>
      </c>
      <c r="C15" s="34" t="s">
        <v>11</v>
      </c>
      <c r="D15" s="34"/>
      <c r="E15" s="36"/>
    </row>
    <row r="16" spans="1:5" ht="15">
      <c r="A16" s="33" t="s">
        <v>12</v>
      </c>
      <c r="B16" s="34" t="s">
        <v>4</v>
      </c>
      <c r="C16" s="34" t="s">
        <v>35</v>
      </c>
      <c r="D16" s="34"/>
      <c r="E16" s="36">
        <v>5</v>
      </c>
    </row>
    <row r="17" spans="1:5" ht="15">
      <c r="A17" s="33" t="s">
        <v>13</v>
      </c>
      <c r="B17" s="34" t="s">
        <v>4</v>
      </c>
      <c r="C17" s="34" t="s">
        <v>35</v>
      </c>
      <c r="D17" s="34" t="s">
        <v>230</v>
      </c>
      <c r="E17" s="36">
        <v>1997.8</v>
      </c>
    </row>
    <row r="18" spans="1:5" ht="15">
      <c r="A18" s="47" t="s">
        <v>97</v>
      </c>
      <c r="B18" s="44" t="s">
        <v>6</v>
      </c>
      <c r="C18" s="44" t="s">
        <v>5</v>
      </c>
      <c r="D18" s="44"/>
      <c r="E18" s="45">
        <f>SUM(E19)</f>
        <v>218.8</v>
      </c>
    </row>
    <row r="19" spans="1:5" ht="30">
      <c r="A19" s="33" t="s">
        <v>98</v>
      </c>
      <c r="B19" s="34" t="s">
        <v>6</v>
      </c>
      <c r="C19" s="34" t="s">
        <v>7</v>
      </c>
      <c r="D19" s="34" t="s">
        <v>222</v>
      </c>
      <c r="E19" s="36">
        <v>218.8</v>
      </c>
    </row>
    <row r="20" spans="1:5" ht="15">
      <c r="A20" s="47" t="s">
        <v>25</v>
      </c>
      <c r="B20" s="44" t="s">
        <v>7</v>
      </c>
      <c r="C20" s="44" t="s">
        <v>5</v>
      </c>
      <c r="D20" s="44"/>
      <c r="E20" s="45">
        <f>SUM(E21)</f>
        <v>95</v>
      </c>
    </row>
    <row r="21" spans="1:5" ht="60">
      <c r="A21" s="39" t="s">
        <v>99</v>
      </c>
      <c r="B21" s="37" t="s">
        <v>7</v>
      </c>
      <c r="C21" s="37" t="s">
        <v>14</v>
      </c>
      <c r="D21" s="37" t="s">
        <v>216</v>
      </c>
      <c r="E21" s="38">
        <v>95</v>
      </c>
    </row>
    <row r="22" spans="1:5" ht="15">
      <c r="A22" s="43" t="s">
        <v>100</v>
      </c>
      <c r="B22" s="44" t="s">
        <v>8</v>
      </c>
      <c r="C22" s="44" t="s">
        <v>5</v>
      </c>
      <c r="D22" s="44"/>
      <c r="E22" s="45">
        <f>SUM(E23)</f>
        <v>1038</v>
      </c>
    </row>
    <row r="23" spans="1:5" ht="15">
      <c r="A23" s="39" t="s">
        <v>101</v>
      </c>
      <c r="B23" s="37" t="s">
        <v>8</v>
      </c>
      <c r="C23" s="37" t="s">
        <v>14</v>
      </c>
      <c r="D23" s="37" t="s">
        <v>231</v>
      </c>
      <c r="E23" s="38">
        <v>1038</v>
      </c>
    </row>
    <row r="24" spans="1:5" ht="15">
      <c r="A24" s="43" t="s">
        <v>102</v>
      </c>
      <c r="B24" s="44" t="s">
        <v>15</v>
      </c>
      <c r="C24" s="44" t="s">
        <v>5</v>
      </c>
      <c r="D24" s="44"/>
      <c r="E24" s="45">
        <f>SUM(E25:E27)</f>
        <v>2068.3</v>
      </c>
    </row>
    <row r="25" spans="1:5" ht="15">
      <c r="A25" s="39" t="s">
        <v>20</v>
      </c>
      <c r="B25" s="37" t="s">
        <v>15</v>
      </c>
      <c r="C25" s="37" t="s">
        <v>4</v>
      </c>
      <c r="D25" s="37"/>
      <c r="E25" s="38"/>
    </row>
    <row r="26" spans="1:5" ht="15">
      <c r="A26" s="39" t="s">
        <v>21</v>
      </c>
      <c r="B26" s="37" t="s">
        <v>15</v>
      </c>
      <c r="C26" s="37" t="s">
        <v>6</v>
      </c>
      <c r="D26" s="37"/>
      <c r="E26" s="38"/>
    </row>
    <row r="27" spans="1:5" ht="15">
      <c r="A27" s="39" t="s">
        <v>103</v>
      </c>
      <c r="B27" s="37" t="s">
        <v>15</v>
      </c>
      <c r="C27" s="37" t="s">
        <v>7</v>
      </c>
      <c r="D27" s="37" t="s">
        <v>232</v>
      </c>
      <c r="E27" s="38">
        <v>2068.3</v>
      </c>
    </row>
    <row r="28" spans="1:5" ht="15">
      <c r="A28" s="46" t="s">
        <v>32</v>
      </c>
      <c r="B28" s="44" t="s">
        <v>22</v>
      </c>
      <c r="C28" s="44" t="s">
        <v>5</v>
      </c>
      <c r="D28" s="44"/>
      <c r="E28" s="45">
        <f>SUM(E29)</f>
        <v>0</v>
      </c>
    </row>
    <row r="29" spans="1:5" ht="30">
      <c r="A29" s="39" t="s">
        <v>23</v>
      </c>
      <c r="B29" s="37" t="s">
        <v>22</v>
      </c>
      <c r="C29" s="37" t="s">
        <v>9</v>
      </c>
      <c r="D29" s="37"/>
      <c r="E29" s="38"/>
    </row>
    <row r="30" spans="1:5" ht="15">
      <c r="A30" s="43" t="s">
        <v>33</v>
      </c>
      <c r="B30" s="44" t="s">
        <v>16</v>
      </c>
      <c r="C30" s="44" t="s">
        <v>5</v>
      </c>
      <c r="D30" s="44"/>
      <c r="E30" s="45">
        <f>SUM(E31)</f>
        <v>480.9</v>
      </c>
    </row>
    <row r="31" spans="1:5" ht="30">
      <c r="A31" s="39" t="s">
        <v>104</v>
      </c>
      <c r="B31" s="37" t="s">
        <v>16</v>
      </c>
      <c r="C31" s="37" t="s">
        <v>15</v>
      </c>
      <c r="D31" s="37"/>
      <c r="E31" s="38">
        <v>480.9</v>
      </c>
    </row>
    <row r="32" spans="1:5" ht="15">
      <c r="A32" s="39" t="s">
        <v>109</v>
      </c>
      <c r="B32" s="37" t="s">
        <v>34</v>
      </c>
      <c r="C32" s="37" t="s">
        <v>5</v>
      </c>
      <c r="D32" s="37"/>
      <c r="E32" s="38"/>
    </row>
    <row r="33" spans="1:5" ht="15">
      <c r="A33" s="40" t="s">
        <v>105</v>
      </c>
      <c r="B33" s="41"/>
      <c r="C33" s="41"/>
      <c r="D33" s="42">
        <v>1413.2</v>
      </c>
      <c r="E33" s="42">
        <f>SUM(E11+E18+E20+E22+E28+E30+E32+E24)</f>
        <v>9310.4</v>
      </c>
    </row>
  </sheetData>
  <sheetProtection/>
  <mergeCells count="1">
    <mergeCell ref="A6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Windows User</cp:lastModifiedBy>
  <cp:lastPrinted>2023-03-09T06:32:52Z</cp:lastPrinted>
  <dcterms:created xsi:type="dcterms:W3CDTF">2005-10-31T07:03:47Z</dcterms:created>
  <dcterms:modified xsi:type="dcterms:W3CDTF">2023-03-09T06:34:23Z</dcterms:modified>
  <cp:category/>
  <cp:version/>
  <cp:contentType/>
  <cp:contentStatus/>
</cp:coreProperties>
</file>